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F3D2C61-757C-48C3-AB9C-CA18284F8A9C}" xr6:coauthVersionLast="47" xr6:coauthVersionMax="47" xr10:uidLastSave="{00000000-0000-0000-0000-000000000000}"/>
  <bookViews>
    <workbookView xWindow="750" yWindow="390" windowWidth="28050" windowHeight="15090" xr2:uid="{00000000-000D-0000-FFFF-FFFF00000000}"/>
  </bookViews>
  <sheets>
    <sheet name="シミュレーション" sheetId="1" r:id="rId1"/>
    <sheet name="料金表" sheetId="2" state="hidden" r:id="rId2"/>
  </sheets>
  <definedNames>
    <definedName name="_xlnm.Print_Area" localSheetId="0">シミュレーション!$A$2:$I$12</definedName>
    <definedName name="_xlnm.Print_Area" localSheetId="1">料金表!$B$1:$H$21</definedName>
    <definedName name="_xlnm.Print_Titles" localSheetId="1">料金表!$1:$4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B12" i="1" l="1"/>
  <c r="D12" i="1"/>
  <c r="E12" i="1"/>
  <c r="F12" i="1"/>
  <c r="G12" i="1"/>
  <c r="H12" i="1"/>
  <c r="I12" i="1"/>
  <c r="H5" i="2" l="1"/>
  <c r="G20" i="2"/>
  <c r="G19" i="2"/>
  <c r="G18" i="2"/>
  <c r="G17" i="2"/>
  <c r="G15" i="2"/>
  <c r="G14" i="2"/>
  <c r="G13" i="2"/>
  <c r="G12" i="2"/>
  <c r="G11" i="2"/>
  <c r="G9" i="2"/>
  <c r="G8" i="2"/>
  <c r="G7" i="2"/>
  <c r="G6" i="2"/>
  <c r="F20" i="2"/>
  <c r="F19" i="2"/>
  <c r="F18" i="2"/>
  <c r="F17" i="2"/>
  <c r="F15" i="2"/>
  <c r="F14" i="2"/>
  <c r="F13" i="2"/>
  <c r="F12" i="2"/>
  <c r="F11" i="2"/>
  <c r="F9" i="2"/>
  <c r="F8" i="2"/>
  <c r="F7" i="2"/>
  <c r="F6" i="2"/>
  <c r="E20" i="2"/>
  <c r="H20" i="2" s="1"/>
  <c r="E19" i="2"/>
  <c r="H19" i="2" s="1"/>
  <c r="E18" i="2"/>
  <c r="H18" i="2" s="1"/>
  <c r="E17" i="2"/>
  <c r="H17" i="2" s="1"/>
  <c r="E15" i="2"/>
  <c r="H15" i="2" s="1"/>
  <c r="E14" i="2"/>
  <c r="H14" i="2" s="1"/>
  <c r="E13" i="2"/>
  <c r="H13" i="2" s="1"/>
  <c r="E12" i="2"/>
  <c r="H12" i="2" s="1"/>
  <c r="E11" i="2"/>
  <c r="H11" i="2" s="1"/>
  <c r="E9" i="2"/>
  <c r="H9" i="2" s="1"/>
  <c r="E8" i="2"/>
  <c r="H8" i="2" s="1"/>
  <c r="E7" i="2"/>
  <c r="H7" i="2" s="1"/>
  <c r="E6" i="2"/>
  <c r="H6" i="2" s="1"/>
  <c r="C19" i="2"/>
  <c r="C18" i="2"/>
  <c r="C17" i="2"/>
  <c r="C15" i="2"/>
  <c r="C14" i="2"/>
  <c r="C13" i="2"/>
  <c r="C12" i="2"/>
  <c r="C11" i="2"/>
  <c r="C9" i="2"/>
  <c r="C8" i="2"/>
  <c r="C7" i="2"/>
  <c r="C6" i="2"/>
  <c r="C5" i="2"/>
</calcChain>
</file>

<file path=xl/sharedStrings.xml><?xml version="1.0" encoding="utf-8"?>
<sst xmlns="http://schemas.openxmlformats.org/spreadsheetml/2006/main" count="27" uniqueCount="18">
  <si>
    <r>
      <t>ケアハウスまんぼう　利用料金シミュレーション　　　　</t>
    </r>
    <r>
      <rPr>
        <sz val="10"/>
        <color theme="1"/>
        <rFont val="Yu Gothic UI"/>
        <family val="3"/>
        <charset val="128"/>
      </rPr>
      <t>　( 2025.10 現在 )</t>
    </r>
    <rPh sb="10" eb="12">
      <t>リヨウ</t>
    </rPh>
    <rPh sb="12" eb="14">
      <t>リョウキン</t>
    </rPh>
    <rPh sb="37" eb="39">
      <t>ゲンザイ</t>
    </rPh>
    <phoneticPr fontId="2"/>
  </si>
  <si>
    <t>前年度の概算年収を入れる事で、まんぼう利用の基本料金がわかります。</t>
    <rPh sb="0" eb="3">
      <t>ゼンネンド</t>
    </rPh>
    <rPh sb="4" eb="6">
      <t>ガイサン</t>
    </rPh>
    <rPh sb="6" eb="8">
      <t>ネンシュウ</t>
    </rPh>
    <rPh sb="9" eb="10">
      <t>イ</t>
    </rPh>
    <rPh sb="12" eb="13">
      <t>コト</t>
    </rPh>
    <rPh sb="19" eb="21">
      <t>リヨウ</t>
    </rPh>
    <rPh sb="22" eb="26">
      <t>キホンリョウキン</t>
    </rPh>
    <phoneticPr fontId="2"/>
  </si>
  <si>
    <t>前年度の概算年収　(単位：円)</t>
    <rPh sb="0" eb="3">
      <t>ゼンネンド</t>
    </rPh>
    <rPh sb="4" eb="6">
      <t>ガイサン</t>
    </rPh>
    <rPh sb="6" eb="8">
      <t>ネンシュウ</t>
    </rPh>
    <phoneticPr fontId="2"/>
  </si>
  <si>
    <t>金 額</t>
    <rPh sb="0" eb="1">
      <t>キン</t>
    </rPh>
    <rPh sb="2" eb="3">
      <t>ガク</t>
    </rPh>
    <phoneticPr fontId="2"/>
  </si>
  <si>
    <t>基本料金　(単位：円)</t>
    <rPh sb="0" eb="2">
      <t>キホン</t>
    </rPh>
    <rPh sb="2" eb="4">
      <t>リョウキン</t>
    </rPh>
    <rPh sb="6" eb="8">
      <t>タンイ</t>
    </rPh>
    <rPh sb="9" eb="10">
      <t>エン</t>
    </rPh>
    <phoneticPr fontId="2"/>
  </si>
  <si>
    <t>年収階層区分</t>
    <rPh sb="0" eb="2">
      <t>ネンシュウ</t>
    </rPh>
    <rPh sb="2" eb="4">
      <t>カイソウ</t>
    </rPh>
    <rPh sb="4" eb="6">
      <t>クブン</t>
    </rPh>
    <phoneticPr fontId="2"/>
  </si>
  <si>
    <t>ｻｰﾋﾞｽ
提供費</t>
    <rPh sb="6" eb="8">
      <t>テイキョウ</t>
    </rPh>
    <rPh sb="8" eb="9">
      <t>ヒ</t>
    </rPh>
    <phoneticPr fontId="2"/>
  </si>
  <si>
    <t>生活費</t>
    <rPh sb="0" eb="3">
      <t>セイカツヒ</t>
    </rPh>
    <phoneticPr fontId="2"/>
  </si>
  <si>
    <t>居住に要する費用</t>
    <rPh sb="0" eb="2">
      <t>キョジュウ</t>
    </rPh>
    <rPh sb="3" eb="4">
      <t>ヨウ</t>
    </rPh>
    <rPh sb="6" eb="8">
      <t>ヒヨウ</t>
    </rPh>
    <phoneticPr fontId="2"/>
  </si>
  <si>
    <t>設備　　　　　　維持費</t>
    <rPh sb="0" eb="2">
      <t>セツビ</t>
    </rPh>
    <rPh sb="8" eb="11">
      <t>イジヒ</t>
    </rPh>
    <phoneticPr fontId="2"/>
  </si>
  <si>
    <t>合　計</t>
    <rPh sb="0" eb="1">
      <t>ア</t>
    </rPh>
    <rPh sb="2" eb="3">
      <t>ケイ</t>
    </rPh>
    <phoneticPr fontId="2"/>
  </si>
  <si>
    <t>※詳細は、『 利用料金表 』 をご確認いただき、ご不明な点があれば、ケアハウスまんぼうまで</t>
  </si>
  <si>
    <t>　お電話ください。</t>
  </si>
  <si>
    <t>年収階層区分</t>
    <phoneticPr fontId="2"/>
  </si>
  <si>
    <t>特別
サービス費</t>
    <rPh sb="0" eb="2">
      <t>トクベツ</t>
    </rPh>
    <rPh sb="7" eb="8">
      <t>ヒ</t>
    </rPh>
    <phoneticPr fontId="2"/>
  </si>
  <si>
    <t>計</t>
    <rPh sb="0" eb="1">
      <t>ケイ</t>
    </rPh>
    <phoneticPr fontId="2"/>
  </si>
  <si>
    <t>円</t>
  </si>
  <si>
    <t>(それ以上)</t>
    <rPh sb="3" eb="5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</si>
</sst>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Yu Gothic UI"/>
      <family val="3"/>
      <charset val="128"/>
    </font>
    <font>
      <sz val="10"/>
      <color theme="1"/>
      <name val="Yu Gothic UI"/>
      <family val="3"/>
      <charset val="128"/>
    </font>
    <font>
      <b/>
      <u/>
      <sz val="10"/>
      <name val="Yu Gothic UI"/>
      <family val="3"/>
      <charset val="128"/>
    </font>
    <font>
      <b/>
      <sz val="10"/>
      <name val="Yu Gothic UI"/>
      <family val="3"/>
      <charset val="128"/>
    </font>
    <font>
      <sz val="11"/>
      <color theme="1"/>
      <name val="Yu Gothic UI"/>
      <family val="3"/>
      <charset val="128"/>
    </font>
    <font>
      <b/>
      <sz val="14"/>
      <name val="Yu Gothic UI"/>
      <family val="3"/>
      <charset val="128"/>
    </font>
    <font>
      <sz val="12"/>
      <color theme="1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4" fillId="0" borderId="0" xfId="2" applyFont="1"/>
    <xf numFmtId="0" fontId="6" fillId="0" borderId="0" xfId="2" applyFont="1" applyAlignment="1">
      <alignment vertical="center" wrapText="1"/>
    </xf>
    <xf numFmtId="0" fontId="4" fillId="0" borderId="14" xfId="2" applyFont="1" applyBorder="1" applyAlignment="1">
      <alignment horizontal="right" vertical="top"/>
    </xf>
    <xf numFmtId="1" fontId="4" fillId="0" borderId="0" xfId="2" applyNumberFormat="1" applyFont="1"/>
    <xf numFmtId="0" fontId="8" fillId="0" borderId="0" xfId="0" applyFont="1">
      <alignment vertical="center"/>
    </xf>
    <xf numFmtId="0" fontId="8" fillId="0" borderId="0" xfId="0" applyFont="1" applyAlignment="1"/>
    <xf numFmtId="0" fontId="4" fillId="0" borderId="0" xfId="3" applyFont="1" applyAlignment="1">
      <alignment horizontal="center" vertical="center"/>
    </xf>
    <xf numFmtId="3" fontId="4" fillId="0" borderId="16" xfId="2" applyNumberFormat="1" applyFont="1" applyBorder="1"/>
    <xf numFmtId="3" fontId="4" fillId="0" borderId="17" xfId="2" applyNumberFormat="1" applyFont="1" applyBorder="1"/>
    <xf numFmtId="3" fontId="4" fillId="0" borderId="18" xfId="2" applyNumberFormat="1" applyFont="1" applyBorder="1"/>
    <xf numFmtId="0" fontId="4" fillId="0" borderId="5" xfId="2" applyFont="1" applyBorder="1" applyAlignment="1">
      <alignment vertical="center"/>
    </xf>
    <xf numFmtId="38" fontId="4" fillId="0" borderId="1" xfId="1" applyFont="1" applyFill="1" applyBorder="1" applyAlignment="1">
      <alignment horizontal="center" vertical="center"/>
    </xf>
    <xf numFmtId="3" fontId="4" fillId="0" borderId="2" xfId="2" applyNumberFormat="1" applyFont="1" applyBorder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19" xfId="2" applyFont="1" applyBorder="1" applyAlignment="1">
      <alignment horizontal="right" vertical="top"/>
    </xf>
    <xf numFmtId="0" fontId="4" fillId="0" borderId="20" xfId="2" applyFont="1" applyBorder="1" applyAlignment="1">
      <alignment horizontal="right" vertical="top"/>
    </xf>
    <xf numFmtId="0" fontId="4" fillId="0" borderId="21" xfId="2" applyFont="1" applyBorder="1" applyAlignment="1">
      <alignment horizontal="right" vertical="top"/>
    </xf>
    <xf numFmtId="3" fontId="4" fillId="0" borderId="16" xfId="2" applyNumberFormat="1" applyFont="1" applyBorder="1" applyAlignment="1">
      <alignment vertical="top"/>
    </xf>
    <xf numFmtId="3" fontId="4" fillId="0" borderId="22" xfId="2" applyNumberFormat="1" applyFont="1" applyBorder="1" applyAlignment="1">
      <alignment vertical="top"/>
    </xf>
    <xf numFmtId="3" fontId="4" fillId="0" borderId="18" xfId="2" applyNumberFormat="1" applyFont="1" applyBorder="1" applyAlignment="1">
      <alignment vertical="top"/>
    </xf>
    <xf numFmtId="3" fontId="4" fillId="0" borderId="22" xfId="2" applyNumberFormat="1" applyFont="1" applyBorder="1"/>
    <xf numFmtId="3" fontId="4" fillId="0" borderId="23" xfId="2" applyNumberFormat="1" applyFont="1" applyBorder="1" applyAlignment="1">
      <alignment vertical="top"/>
    </xf>
    <xf numFmtId="3" fontId="4" fillId="0" borderId="24" xfId="2" applyNumberFormat="1" applyFont="1" applyBorder="1" applyAlignment="1">
      <alignment vertical="top"/>
    </xf>
    <xf numFmtId="0" fontId="7" fillId="0" borderId="0" xfId="3" applyFont="1" applyAlignment="1">
      <alignment horizontal="center" vertical="center" shrinkToFit="1"/>
    </xf>
    <xf numFmtId="3" fontId="4" fillId="0" borderId="24" xfId="2" applyNumberFormat="1" applyFont="1" applyBorder="1"/>
    <xf numFmtId="0" fontId="5" fillId="0" borderId="0" xfId="0" applyFont="1">
      <alignment vertical="center"/>
    </xf>
    <xf numFmtId="0" fontId="5" fillId="0" borderId="0" xfId="0" applyFont="1" applyAlignment="1"/>
    <xf numFmtId="38" fontId="8" fillId="0" borderId="9" xfId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38" fontId="8" fillId="0" borderId="11" xfId="1" applyFont="1" applyBorder="1" applyAlignment="1">
      <alignment horizontal="center"/>
    </xf>
    <xf numFmtId="38" fontId="8" fillId="0" borderId="17" xfId="1" applyFont="1" applyBorder="1" applyAlignment="1"/>
    <xf numFmtId="38" fontId="8" fillId="0" borderId="23" xfId="1" applyFont="1" applyBorder="1" applyAlignment="1"/>
    <xf numFmtId="0" fontId="4" fillId="3" borderId="19" xfId="2" applyFont="1" applyFill="1" applyBorder="1" applyAlignment="1">
      <alignment horizontal="center" vertical="center" wrapText="1"/>
    </xf>
    <xf numFmtId="0" fontId="4" fillId="3" borderId="20" xfId="2" applyFont="1" applyFill="1" applyBorder="1" applyAlignment="1">
      <alignment horizontal="center" vertical="center"/>
    </xf>
    <xf numFmtId="0" fontId="4" fillId="3" borderId="20" xfId="2" applyFont="1" applyFill="1" applyBorder="1" applyAlignment="1">
      <alignment horizontal="center" vertical="center" wrapText="1"/>
    </xf>
    <xf numFmtId="0" fontId="4" fillId="3" borderId="25" xfId="2" applyFont="1" applyFill="1" applyBorder="1" applyAlignment="1">
      <alignment horizontal="center" vertical="center" wrapText="1"/>
    </xf>
    <xf numFmtId="38" fontId="8" fillId="0" borderId="26" xfId="1" applyFont="1" applyBorder="1" applyAlignment="1"/>
    <xf numFmtId="0" fontId="5" fillId="3" borderId="27" xfId="0" applyFont="1" applyFill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3" fontId="4" fillId="0" borderId="18" xfId="2" applyNumberFormat="1" applyFont="1" applyBorder="1" applyAlignment="1">
      <alignment horizontal="right"/>
    </xf>
    <xf numFmtId="38" fontId="9" fillId="0" borderId="28" xfId="1" applyFont="1" applyBorder="1" applyAlignment="1"/>
    <xf numFmtId="0" fontId="10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9" fillId="2" borderId="9" xfId="1" applyFont="1" applyFill="1" applyBorder="1" applyAlignment="1" applyProtection="1">
      <alignment horizontal="center" vertical="center" shrinkToFit="1"/>
      <protection locked="0"/>
    </xf>
    <xf numFmtId="38" fontId="9" fillId="2" borderId="10" xfId="1" applyFont="1" applyFill="1" applyBorder="1" applyAlignment="1" applyProtection="1">
      <alignment horizontal="center" vertical="center" shrinkToFit="1"/>
      <protection locked="0"/>
    </xf>
    <xf numFmtId="38" fontId="9" fillId="2" borderId="11" xfId="1" applyFont="1" applyFill="1" applyBorder="1" applyAlignment="1" applyProtection="1">
      <alignment horizontal="center" vertical="center" shrinkToFit="1"/>
      <protection locked="0"/>
    </xf>
    <xf numFmtId="0" fontId="5" fillId="3" borderId="15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>
      <alignment vertical="center"/>
    </xf>
    <xf numFmtId="0" fontId="8" fillId="0" borderId="0" xfId="0" applyFont="1" applyBorder="1" applyAlignment="1">
      <alignment horizontal="center" vertical="center"/>
    </xf>
  </cellXfs>
  <cellStyles count="5">
    <cellStyle name="桁区切り" xfId="1" builtinId="6"/>
    <cellStyle name="桁区切り 2" xfId="4" xr:uid="{00000000-0005-0000-0000-000001000000}"/>
    <cellStyle name="標準" xfId="0" builtinId="0"/>
    <cellStyle name="標準 2" xfId="3" xr:uid="{00000000-0005-0000-0000-000003000000}"/>
    <cellStyle name="標準_01_2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8"/>
  <sheetViews>
    <sheetView showGridLines="0" showRowColHeaders="0" tabSelected="1" zoomScaleNormal="100" workbookViewId="0">
      <selection activeCell="N14" sqref="N14"/>
    </sheetView>
  </sheetViews>
  <sheetFormatPr defaultRowHeight="16.5" x14ac:dyDescent="0.4"/>
  <cols>
    <col min="1" max="1" width="4.625" style="5" customWidth="1"/>
    <col min="2" max="2" width="9.25" style="5" bestFit="1" customWidth="1"/>
    <col min="3" max="3" width="2.75" style="5" bestFit="1" customWidth="1"/>
    <col min="4" max="4" width="9.25" style="5" bestFit="1" customWidth="1"/>
    <col min="5" max="8" width="8.25" style="5" customWidth="1"/>
    <col min="9" max="9" width="12" style="5" customWidth="1"/>
    <col min="10" max="16384" width="9" style="5"/>
  </cols>
  <sheetData>
    <row r="2" spans="1:12" ht="18.75" x14ac:dyDescent="0.4">
      <c r="B2" s="58" t="s">
        <v>0</v>
      </c>
      <c r="C2" s="58"/>
      <c r="D2" s="58"/>
      <c r="E2" s="58"/>
      <c r="F2" s="58"/>
      <c r="G2" s="58"/>
      <c r="H2" s="59"/>
      <c r="I2" s="59"/>
    </row>
    <row r="3" spans="1:12" ht="17.25" x14ac:dyDescent="0.4">
      <c r="B3" s="45"/>
      <c r="C3" s="45"/>
      <c r="D3" s="45"/>
      <c r="E3" s="45"/>
      <c r="F3" s="45"/>
      <c r="G3" s="45"/>
      <c r="H3" s="29"/>
      <c r="I3" s="29"/>
    </row>
    <row r="4" spans="1:12" ht="17.25" x14ac:dyDescent="0.4">
      <c r="B4" s="45" t="s">
        <v>1</v>
      </c>
      <c r="C4" s="45"/>
      <c r="D4" s="45"/>
      <c r="E4" s="45"/>
      <c r="F4" s="45"/>
      <c r="G4" s="45"/>
      <c r="H4" s="29"/>
      <c r="I4" s="29"/>
    </row>
    <row r="5" spans="1:12" s="6" customFormat="1" x14ac:dyDescent="0.3">
      <c r="A5" s="5"/>
      <c r="B5" s="29"/>
      <c r="C5" s="29"/>
      <c r="D5" s="29"/>
      <c r="E5" s="29"/>
      <c r="F5" s="29"/>
      <c r="G5" s="29"/>
      <c r="H5" s="29"/>
      <c r="I5" s="29"/>
      <c r="J5" s="5"/>
      <c r="K5" s="5"/>
    </row>
    <row r="6" spans="1:12" s="6" customFormat="1" ht="20.25" customHeight="1" x14ac:dyDescent="0.3">
      <c r="A6" s="5"/>
      <c r="B6" s="29" t="s">
        <v>2</v>
      </c>
      <c r="C6" s="29"/>
      <c r="D6" s="29"/>
      <c r="E6" s="29"/>
      <c r="F6" s="29"/>
      <c r="G6" s="29"/>
      <c r="H6" s="29"/>
      <c r="I6" s="29"/>
      <c r="J6" s="5"/>
      <c r="K6" s="5"/>
    </row>
    <row r="7" spans="1:12" s="6" customFormat="1" x14ac:dyDescent="0.3">
      <c r="B7" s="52" t="s">
        <v>3</v>
      </c>
      <c r="C7" s="53"/>
      <c r="D7" s="54"/>
    </row>
    <row r="8" spans="1:12" s="6" customFormat="1" ht="20.25" x14ac:dyDescent="0.3">
      <c r="B8" s="49"/>
      <c r="C8" s="50"/>
      <c r="D8" s="51"/>
    </row>
    <row r="9" spans="1:12" s="6" customFormat="1" x14ac:dyDescent="0.3">
      <c r="B9" s="30"/>
      <c r="C9" s="30"/>
      <c r="D9" s="30"/>
      <c r="E9" s="30"/>
      <c r="F9" s="30"/>
      <c r="G9" s="30"/>
      <c r="H9" s="30"/>
      <c r="I9" s="30"/>
    </row>
    <row r="10" spans="1:12" s="6" customFormat="1" ht="23.25" customHeight="1" x14ac:dyDescent="0.3">
      <c r="B10" s="30"/>
      <c r="C10" s="30"/>
      <c r="D10" s="30"/>
      <c r="E10" s="46" t="s">
        <v>4</v>
      </c>
      <c r="F10" s="47"/>
      <c r="G10" s="47"/>
      <c r="H10" s="47"/>
      <c r="I10" s="48"/>
      <c r="L10" s="5"/>
    </row>
    <row r="11" spans="1:12" ht="28.5" x14ac:dyDescent="0.3">
      <c r="A11" s="6"/>
      <c r="B11" s="55" t="s">
        <v>5</v>
      </c>
      <c r="C11" s="56"/>
      <c r="D11" s="57"/>
      <c r="E11" s="36" t="s">
        <v>6</v>
      </c>
      <c r="F11" s="37" t="s">
        <v>7</v>
      </c>
      <c r="G11" s="38" t="s">
        <v>8</v>
      </c>
      <c r="H11" s="39" t="s">
        <v>9</v>
      </c>
      <c r="I11" s="41" t="s">
        <v>10</v>
      </c>
      <c r="J11" s="6"/>
      <c r="K11" s="6"/>
    </row>
    <row r="12" spans="1:12" ht="20.25" x14ac:dyDescent="0.35">
      <c r="A12" s="6"/>
      <c r="B12" s="31" t="str">
        <f>IF(B8="","",INDEX(料金表!$B$5:$B$20,MATCH(シミュレーション!$B$8,料金表!$B$5:$B$20,1)))</f>
        <v/>
      </c>
      <c r="C12" s="32" t="str">
        <f>IF(B8="","","~")</f>
        <v/>
      </c>
      <c r="D12" s="33" t="str">
        <f>IF(B8="","",INDEX(料金表!$C$5:$C$20,MATCH(シミュレーション!$B$8,料金表!$B$5:$B$20,1)))</f>
        <v/>
      </c>
      <c r="E12" s="34" t="str">
        <f>IF(B8="","",INDEX(料金表!$D$5:$D$20,MATCH(シミュレーション!$B$8,料金表!$B$5:$B$20,1)))</f>
        <v/>
      </c>
      <c r="F12" s="35" t="str">
        <f>IF(B8="","",INDEX(料金表!$E$5:$E$20,MATCH(シミュレーション!$B$8,料金表!$B$5:$B$20,1)))</f>
        <v/>
      </c>
      <c r="G12" s="35" t="str">
        <f>IF(B8="","",INDEX(料金表!$F$5:$F$20,MATCH(シミュレーション!$B$8,料金表!$B$5:$B$20,1)))</f>
        <v/>
      </c>
      <c r="H12" s="40" t="str">
        <f>IF(B8="","",INDEX(料金表!$G$5:$G$20,MATCH(シミュレーション!$B$8,料金表!$B$5:$B$20,1)))</f>
        <v/>
      </c>
      <c r="I12" s="44" t="str">
        <f>IF(B8="","",INDEX(料金表!$H$5:$H$20,MATCH(シミュレーション!$B$8,料金表!$B$5:$B$20,1)))</f>
        <v/>
      </c>
      <c r="J12" s="6"/>
      <c r="K12" s="6"/>
    </row>
    <row r="15" spans="1:12" x14ac:dyDescent="0.4">
      <c r="B15" s="5" t="s">
        <v>11</v>
      </c>
    </row>
    <row r="16" spans="1:12" x14ac:dyDescent="0.4">
      <c r="B16" s="5" t="s">
        <v>12</v>
      </c>
    </row>
    <row r="18" spans="9:9" x14ac:dyDescent="0.4">
      <c r="I18" s="60"/>
    </row>
  </sheetData>
  <sheetProtection selectLockedCells="1"/>
  <mergeCells count="5">
    <mergeCell ref="E10:I10"/>
    <mergeCell ref="B8:D8"/>
    <mergeCell ref="B7:D7"/>
    <mergeCell ref="B11:D11"/>
    <mergeCell ref="B2:I2"/>
  </mergeCells>
  <phoneticPr fontId="2"/>
  <printOptions horizontalCentered="1"/>
  <pageMargins left="1.1811023622047245" right="1.1811023622047245" top="1.1811023622047245" bottom="1.181102362204724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showGridLines="0" zoomScaleNormal="100" zoomScaleSheetLayoutView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D25" sqref="D25"/>
    </sheetView>
  </sheetViews>
  <sheetFormatPr defaultRowHeight="14.25" x14ac:dyDescent="0.25"/>
  <cols>
    <col min="1" max="1" width="4.125" style="1" bestFit="1" customWidth="1"/>
    <col min="2" max="3" width="10.375" style="1" customWidth="1"/>
    <col min="4" max="4" width="8.375" style="1" customWidth="1"/>
    <col min="5" max="7" width="8.375" style="1" bestFit="1" customWidth="1"/>
    <col min="8" max="8" width="9.25" style="1" customWidth="1"/>
    <col min="9" max="16384" width="9" style="1"/>
  </cols>
  <sheetData>
    <row r="1" spans="1:9" x14ac:dyDescent="0.25">
      <c r="B1" s="7"/>
      <c r="C1" s="7"/>
      <c r="D1" s="7"/>
      <c r="E1" s="7"/>
      <c r="F1" s="7"/>
      <c r="G1" s="7"/>
      <c r="H1" s="7"/>
      <c r="I1" s="2"/>
    </row>
    <row r="2" spans="1:9" x14ac:dyDescent="0.25">
      <c r="C2" s="27"/>
      <c r="D2" s="27"/>
      <c r="E2" s="27"/>
      <c r="F2" s="27"/>
      <c r="G2" s="27"/>
      <c r="H2" s="27"/>
    </row>
    <row r="3" spans="1:9" ht="28.5" x14ac:dyDescent="0.25">
      <c r="B3" s="42" t="s">
        <v>13</v>
      </c>
      <c r="C3" s="11"/>
      <c r="D3" s="14" t="s">
        <v>6</v>
      </c>
      <c r="E3" s="15" t="s">
        <v>7</v>
      </c>
      <c r="F3" s="16" t="s">
        <v>8</v>
      </c>
      <c r="G3" s="17" t="s">
        <v>14</v>
      </c>
      <c r="H3" s="12" t="s">
        <v>15</v>
      </c>
    </row>
    <row r="4" spans="1:9" x14ac:dyDescent="0.25">
      <c r="B4" s="18" t="s">
        <v>16</v>
      </c>
      <c r="C4" s="20" t="s">
        <v>16</v>
      </c>
      <c r="D4" s="18" t="s">
        <v>16</v>
      </c>
      <c r="E4" s="19" t="s">
        <v>16</v>
      </c>
      <c r="F4" s="19" t="s">
        <v>16</v>
      </c>
      <c r="G4" s="20" t="s">
        <v>16</v>
      </c>
      <c r="H4" s="3" t="s">
        <v>16</v>
      </c>
    </row>
    <row r="5" spans="1:9" x14ac:dyDescent="0.25">
      <c r="B5" s="8">
        <v>0</v>
      </c>
      <c r="C5" s="10">
        <f>B6-1</f>
        <v>1500000</v>
      </c>
      <c r="D5" s="21">
        <v>10000</v>
      </c>
      <c r="E5" s="22">
        <v>46324</v>
      </c>
      <c r="F5" s="22">
        <v>15300</v>
      </c>
      <c r="G5" s="23">
        <v>12000</v>
      </c>
      <c r="H5" s="10">
        <f>SUM(D5:G5)</f>
        <v>83624</v>
      </c>
    </row>
    <row r="6" spans="1:9" x14ac:dyDescent="0.25">
      <c r="B6" s="8">
        <v>1500001</v>
      </c>
      <c r="C6" s="10">
        <f>B7-1</f>
        <v>1600000</v>
      </c>
      <c r="D6" s="21">
        <v>13000</v>
      </c>
      <c r="E6" s="22">
        <f>$E$5</f>
        <v>46324</v>
      </c>
      <c r="F6" s="22">
        <f>$F$5</f>
        <v>15300</v>
      </c>
      <c r="G6" s="23">
        <f>$G$5</f>
        <v>12000</v>
      </c>
      <c r="H6" s="10">
        <f t="shared" ref="H6:H20" si="0">SUM(D6:G6)</f>
        <v>86624</v>
      </c>
    </row>
    <row r="7" spans="1:9" x14ac:dyDescent="0.25">
      <c r="A7" s="4">
        <v>1</v>
      </c>
      <c r="B7" s="8">
        <v>1600001</v>
      </c>
      <c r="C7" s="10">
        <f>B8-1</f>
        <v>1700000</v>
      </c>
      <c r="D7" s="21">
        <v>16000</v>
      </c>
      <c r="E7" s="22">
        <f t="shared" ref="E7:E9" si="1">$E$5</f>
        <v>46324</v>
      </c>
      <c r="F7" s="22">
        <f t="shared" ref="F7:F9" si="2">$F$5</f>
        <v>15300</v>
      </c>
      <c r="G7" s="23">
        <f t="shared" ref="G7:G20" si="3">$G$5</f>
        <v>12000</v>
      </c>
      <c r="H7" s="10">
        <f t="shared" si="0"/>
        <v>89624</v>
      </c>
    </row>
    <row r="8" spans="1:9" x14ac:dyDescent="0.25">
      <c r="A8" s="4">
        <v>2</v>
      </c>
      <c r="B8" s="8">
        <v>1700001</v>
      </c>
      <c r="C8" s="10">
        <f>B9-1</f>
        <v>1800000</v>
      </c>
      <c r="D8" s="21">
        <v>19000</v>
      </c>
      <c r="E8" s="22">
        <f t="shared" si="1"/>
        <v>46324</v>
      </c>
      <c r="F8" s="22">
        <f t="shared" si="2"/>
        <v>15300</v>
      </c>
      <c r="G8" s="23">
        <f t="shared" si="3"/>
        <v>12000</v>
      </c>
      <c r="H8" s="10">
        <f t="shared" si="0"/>
        <v>92624</v>
      </c>
    </row>
    <row r="9" spans="1:9" x14ac:dyDescent="0.25">
      <c r="A9" s="4">
        <v>3</v>
      </c>
      <c r="B9" s="8">
        <v>1800001</v>
      </c>
      <c r="C9" s="10">
        <f>B11-1</f>
        <v>1900000</v>
      </c>
      <c r="D9" s="21">
        <v>22000</v>
      </c>
      <c r="E9" s="22">
        <f t="shared" si="1"/>
        <v>46324</v>
      </c>
      <c r="F9" s="22">
        <f t="shared" si="2"/>
        <v>15300</v>
      </c>
      <c r="G9" s="23">
        <f t="shared" si="3"/>
        <v>12000</v>
      </c>
      <c r="H9" s="10">
        <f t="shared" si="0"/>
        <v>95624</v>
      </c>
    </row>
    <row r="10" spans="1:9" x14ac:dyDescent="0.25">
      <c r="A10" s="4">
        <v>4</v>
      </c>
      <c r="B10" s="8"/>
      <c r="C10" s="10"/>
      <c r="D10" s="8"/>
      <c r="E10" s="24"/>
      <c r="F10" s="24"/>
      <c r="G10" s="23"/>
      <c r="H10" s="10"/>
    </row>
    <row r="11" spans="1:9" x14ac:dyDescent="0.25">
      <c r="A11" s="4">
        <v>5</v>
      </c>
      <c r="B11" s="8">
        <v>1900001</v>
      </c>
      <c r="C11" s="10">
        <f>B12-1</f>
        <v>2000000</v>
      </c>
      <c r="D11" s="21">
        <v>25000</v>
      </c>
      <c r="E11" s="22">
        <f t="shared" ref="E11:E15" si="4">$E$5</f>
        <v>46324</v>
      </c>
      <c r="F11" s="22">
        <f t="shared" ref="F11:F15" si="5">$F$5</f>
        <v>15300</v>
      </c>
      <c r="G11" s="23">
        <f t="shared" si="3"/>
        <v>12000</v>
      </c>
      <c r="H11" s="10">
        <f t="shared" si="0"/>
        <v>98624</v>
      </c>
    </row>
    <row r="12" spans="1:9" x14ac:dyDescent="0.25">
      <c r="A12" s="4"/>
      <c r="B12" s="8">
        <v>2000001</v>
      </c>
      <c r="C12" s="10">
        <f>B13-1</f>
        <v>2100000</v>
      </c>
      <c r="D12" s="21">
        <v>30000</v>
      </c>
      <c r="E12" s="22">
        <f t="shared" si="4"/>
        <v>46324</v>
      </c>
      <c r="F12" s="22">
        <f t="shared" si="5"/>
        <v>15300</v>
      </c>
      <c r="G12" s="23">
        <f t="shared" si="3"/>
        <v>12000</v>
      </c>
      <c r="H12" s="10">
        <f t="shared" si="0"/>
        <v>103624</v>
      </c>
    </row>
    <row r="13" spans="1:9" x14ac:dyDescent="0.25">
      <c r="A13" s="4">
        <v>6</v>
      </c>
      <c r="B13" s="8">
        <v>2100001</v>
      </c>
      <c r="C13" s="10">
        <f>B14-1</f>
        <v>2200000</v>
      </c>
      <c r="D13" s="21">
        <v>35000</v>
      </c>
      <c r="E13" s="22">
        <f t="shared" si="4"/>
        <v>46324</v>
      </c>
      <c r="F13" s="22">
        <f t="shared" si="5"/>
        <v>15300</v>
      </c>
      <c r="G13" s="23">
        <f t="shared" si="3"/>
        <v>12000</v>
      </c>
      <c r="H13" s="10">
        <f t="shared" si="0"/>
        <v>108624</v>
      </c>
    </row>
    <row r="14" spans="1:9" x14ac:dyDescent="0.25">
      <c r="A14" s="4">
        <v>7</v>
      </c>
      <c r="B14" s="8">
        <v>2200001</v>
      </c>
      <c r="C14" s="10">
        <f>B15-1</f>
        <v>2300000</v>
      </c>
      <c r="D14" s="21">
        <v>40000</v>
      </c>
      <c r="E14" s="22">
        <f t="shared" si="4"/>
        <v>46324</v>
      </c>
      <c r="F14" s="22">
        <f t="shared" si="5"/>
        <v>15300</v>
      </c>
      <c r="G14" s="23">
        <f t="shared" si="3"/>
        <v>12000</v>
      </c>
      <c r="H14" s="10">
        <f t="shared" si="0"/>
        <v>113624</v>
      </c>
    </row>
    <row r="15" spans="1:9" x14ac:dyDescent="0.25">
      <c r="A15" s="4">
        <v>8</v>
      </c>
      <c r="B15" s="8">
        <v>2300001</v>
      </c>
      <c r="C15" s="10">
        <f>B17-1</f>
        <v>2400000</v>
      </c>
      <c r="D15" s="21">
        <v>45000</v>
      </c>
      <c r="E15" s="22">
        <f t="shared" si="4"/>
        <v>46324</v>
      </c>
      <c r="F15" s="22">
        <f t="shared" si="5"/>
        <v>15300</v>
      </c>
      <c r="G15" s="23">
        <f t="shared" si="3"/>
        <v>12000</v>
      </c>
      <c r="H15" s="10">
        <f t="shared" si="0"/>
        <v>118624</v>
      </c>
    </row>
    <row r="16" spans="1:9" x14ac:dyDescent="0.25">
      <c r="A16" s="4">
        <v>9</v>
      </c>
      <c r="B16" s="8"/>
      <c r="C16" s="10"/>
      <c r="D16" s="8"/>
      <c r="E16" s="24"/>
      <c r="F16" s="24"/>
      <c r="G16" s="23"/>
      <c r="H16" s="10"/>
    </row>
    <row r="17" spans="1:8" x14ac:dyDescent="0.25">
      <c r="A17" s="4">
        <v>10</v>
      </c>
      <c r="B17" s="8">
        <v>2400001</v>
      </c>
      <c r="C17" s="10">
        <f>B18-1</f>
        <v>2500000</v>
      </c>
      <c r="D17" s="8">
        <v>50000</v>
      </c>
      <c r="E17" s="22">
        <f t="shared" ref="E17:E20" si="6">$E$5</f>
        <v>46324</v>
      </c>
      <c r="F17" s="22">
        <f t="shared" ref="F17:F20" si="7">$F$5</f>
        <v>15300</v>
      </c>
      <c r="G17" s="23">
        <f t="shared" si="3"/>
        <v>12000</v>
      </c>
      <c r="H17" s="10">
        <f t="shared" si="0"/>
        <v>123624</v>
      </c>
    </row>
    <row r="18" spans="1:8" x14ac:dyDescent="0.25">
      <c r="A18" s="4"/>
      <c r="B18" s="8">
        <v>2500001</v>
      </c>
      <c r="C18" s="10">
        <f>B19-1</f>
        <v>2600000</v>
      </c>
      <c r="D18" s="8">
        <v>57000</v>
      </c>
      <c r="E18" s="22">
        <f t="shared" si="6"/>
        <v>46324</v>
      </c>
      <c r="F18" s="22">
        <f t="shared" si="7"/>
        <v>15300</v>
      </c>
      <c r="G18" s="23">
        <f t="shared" si="3"/>
        <v>12000</v>
      </c>
      <c r="H18" s="10">
        <f t="shared" si="0"/>
        <v>130624</v>
      </c>
    </row>
    <row r="19" spans="1:8" x14ac:dyDescent="0.25">
      <c r="A19" s="4">
        <v>11</v>
      </c>
      <c r="B19" s="8">
        <v>2600001</v>
      </c>
      <c r="C19" s="10">
        <f>B20-1</f>
        <v>2700000</v>
      </c>
      <c r="D19" s="8">
        <v>64000</v>
      </c>
      <c r="E19" s="22">
        <f t="shared" si="6"/>
        <v>46324</v>
      </c>
      <c r="F19" s="22">
        <f t="shared" si="7"/>
        <v>15300</v>
      </c>
      <c r="G19" s="23">
        <f t="shared" si="3"/>
        <v>12000</v>
      </c>
      <c r="H19" s="10">
        <f t="shared" si="0"/>
        <v>137624</v>
      </c>
    </row>
    <row r="20" spans="1:8" x14ac:dyDescent="0.25">
      <c r="A20" s="4">
        <v>12</v>
      </c>
      <c r="B20" s="8">
        <v>2700001</v>
      </c>
      <c r="C20" s="43" t="s">
        <v>17</v>
      </c>
      <c r="D20" s="8">
        <v>68100</v>
      </c>
      <c r="E20" s="22">
        <f t="shared" si="6"/>
        <v>46324</v>
      </c>
      <c r="F20" s="22">
        <f t="shared" si="7"/>
        <v>15300</v>
      </c>
      <c r="G20" s="23">
        <f t="shared" si="3"/>
        <v>12000</v>
      </c>
      <c r="H20" s="10">
        <f t="shared" si="0"/>
        <v>141724</v>
      </c>
    </row>
    <row r="21" spans="1:8" x14ac:dyDescent="0.25">
      <c r="A21" s="4">
        <v>13</v>
      </c>
      <c r="B21" s="9"/>
      <c r="C21" s="28"/>
      <c r="D21" s="9"/>
      <c r="E21" s="25"/>
      <c r="F21" s="25"/>
      <c r="G21" s="26"/>
      <c r="H21" s="13"/>
    </row>
  </sheetData>
  <phoneticPr fontId="2"/>
  <printOptions horizontalCentered="1"/>
  <pageMargins left="0.59055118110236227" right="0.59055118110236227" top="0.78740157480314965" bottom="0.59055118110236227" header="0.51181102362204722" footer="0.31496062992125984"/>
  <pageSetup paperSize="9" scale="80" pageOrder="overThenDown" orientation="portrait" r:id="rId1"/>
  <headerFooter alignWithMargins="0"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706876a-43d7-459d-a3eb-005e79b7cd4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5A1C41F79BA734BAB3AFD3DC5015247" ma:contentTypeVersion="18" ma:contentTypeDescription="新しいドキュメントを作成します。" ma:contentTypeScope="" ma:versionID="83218375e6fe8eb131f3005c22208a60">
  <xsd:schema xmlns:xsd="http://www.w3.org/2001/XMLSchema" xmlns:xs="http://www.w3.org/2001/XMLSchema" xmlns:p="http://schemas.microsoft.com/office/2006/metadata/properties" xmlns:ns3="76d5291d-ccd5-457b-839e-697b46427e87" xmlns:ns4="1706876a-43d7-459d-a3eb-005e79b7cd4f" targetNamespace="http://schemas.microsoft.com/office/2006/metadata/properties" ma:root="true" ma:fieldsID="0f9de7d0aaf884e9ca6c5011a0f9f314" ns3:_="" ns4:_="">
    <xsd:import namespace="76d5291d-ccd5-457b-839e-697b46427e87"/>
    <xsd:import namespace="1706876a-43d7-459d-a3eb-005e79b7cd4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5291d-ccd5-457b-839e-697b46427e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06876a-43d7-459d-a3eb-005e79b7cd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A980E0-B2B6-4265-BD93-BE9A020D3109}">
  <ds:schemaRefs>
    <ds:schemaRef ds:uri="http://schemas.microsoft.com/office/2006/metadata/properties"/>
    <ds:schemaRef ds:uri="http://schemas.microsoft.com/office/infopath/2007/PartnerControls"/>
    <ds:schemaRef ds:uri="1706876a-43d7-459d-a3eb-005e79b7cd4f"/>
  </ds:schemaRefs>
</ds:datastoreItem>
</file>

<file path=customXml/itemProps2.xml><?xml version="1.0" encoding="utf-8"?>
<ds:datastoreItem xmlns:ds="http://schemas.openxmlformats.org/officeDocument/2006/customXml" ds:itemID="{E817FDFF-9784-4095-BABF-B00FE0B589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d5291d-ccd5-457b-839e-697b46427e87"/>
    <ds:schemaRef ds:uri="1706876a-43d7-459d-a3eb-005e79b7cd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32846B-D289-4FDD-B284-CF04369EA7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シミュレーション</vt:lpstr>
      <vt:lpstr>料金表</vt:lpstr>
      <vt:lpstr>シミュレーション!Print_Area</vt:lpstr>
      <vt:lpstr>料金表!Print_Area</vt:lpstr>
      <vt:lpstr>料金表!Print_Titles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SATOH M</dc:creator>
  <cp:keywords/>
  <dc:description/>
  <cp:lastModifiedBy>太陽会(USER)</cp:lastModifiedBy>
  <cp:revision/>
  <dcterms:created xsi:type="dcterms:W3CDTF">2024-01-23T02:12:25Z</dcterms:created>
  <dcterms:modified xsi:type="dcterms:W3CDTF">2025-10-15T02:15:11Z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0x01010005A1C41F79BA734BAB3AFD3DC5015247</vt:lpwstr>
  </property>
</Properties>
</file>